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45" activeTab="1"/>
  </bookViews>
  <sheets>
    <sheet name="第三阶段评分" sheetId="1" r:id="rId1"/>
    <sheet name="最终结果" sheetId="2" r:id="rId2"/>
  </sheets>
  <definedNames/>
  <calcPr fullCalcOnLoad="1"/>
</workbook>
</file>

<file path=xl/sharedStrings.xml><?xml version="1.0" encoding="utf-8"?>
<sst xmlns="http://schemas.openxmlformats.org/spreadsheetml/2006/main" count="106" uniqueCount="61">
  <si>
    <t>十大自强之星评分统计表</t>
  </si>
  <si>
    <t>序号</t>
  </si>
  <si>
    <t>班级</t>
  </si>
  <si>
    <t>姓名</t>
  </si>
  <si>
    <t>评委1</t>
  </si>
  <si>
    <t>评委2</t>
  </si>
  <si>
    <t>评委3</t>
  </si>
  <si>
    <t>评委4</t>
  </si>
  <si>
    <t>评委5</t>
  </si>
  <si>
    <t>评委6</t>
  </si>
  <si>
    <t>评委7</t>
  </si>
  <si>
    <t>评委8</t>
  </si>
  <si>
    <t>评委9</t>
  </si>
  <si>
    <t>评委10</t>
  </si>
  <si>
    <t>合计</t>
  </si>
  <si>
    <t>最终得分</t>
  </si>
  <si>
    <t>14级临床系临床4班</t>
  </si>
  <si>
    <t>霍秋怡</t>
  </si>
  <si>
    <t>14级医学影像技术3班</t>
  </si>
  <si>
    <t>杨羽妃</t>
  </si>
  <si>
    <t>14级护理10班</t>
  </si>
  <si>
    <t>刘秀梅</t>
  </si>
  <si>
    <t>14级卫财</t>
  </si>
  <si>
    <t>陈如月</t>
  </si>
  <si>
    <t>15级护专4班</t>
  </si>
  <si>
    <t xml:space="preserve"> 彭晓丹</t>
  </si>
  <si>
    <t xml:space="preserve"> 14临床5班</t>
  </si>
  <si>
    <t>林进财</t>
  </si>
  <si>
    <t>14级医学影像技术2班</t>
  </si>
  <si>
    <t>卢丽娟</t>
  </si>
  <si>
    <t>14级护理系助产1班</t>
  </si>
  <si>
    <t>李颜</t>
  </si>
  <si>
    <t xml:space="preserve">14医药营销班 </t>
  </si>
  <si>
    <t>张佩瑜</t>
  </si>
  <si>
    <t>14级口腔医学5班</t>
  </si>
  <si>
    <t xml:space="preserve"> 郑木娇</t>
  </si>
  <si>
    <t>15级护专1班</t>
  </si>
  <si>
    <t>彭琦琦</t>
  </si>
  <si>
    <t>14级护理7班</t>
  </si>
  <si>
    <t>邓诗苑</t>
  </si>
  <si>
    <t>14级护理11班</t>
  </si>
  <si>
    <t>林彩玉</t>
  </si>
  <si>
    <t>14级临床10班</t>
  </si>
  <si>
    <t>黄英慧</t>
  </si>
  <si>
    <t>符玉霞</t>
  </si>
  <si>
    <t>14级护理6班</t>
  </si>
  <si>
    <t>李杏芳</t>
  </si>
  <si>
    <t>第一阶段（事迹评分）</t>
  </si>
  <si>
    <r>
      <t>第二阶段公开投票数（换算分</t>
    </r>
    <r>
      <rPr>
        <sz val="10.5"/>
        <rFont val="Times New Roman"/>
        <family val="1"/>
      </rPr>
      <t>)</t>
    </r>
  </si>
  <si>
    <t>第三阶段（现场演讲评分）</t>
  </si>
  <si>
    <t>总分</t>
  </si>
  <si>
    <t>排名</t>
  </si>
  <si>
    <t>等级结果</t>
  </si>
  <si>
    <t>一等奖</t>
  </si>
  <si>
    <t>一等奖</t>
  </si>
  <si>
    <t>二等奖</t>
  </si>
  <si>
    <t>三等奖</t>
  </si>
  <si>
    <t>优秀奖</t>
  </si>
  <si>
    <t>优秀奖</t>
  </si>
  <si>
    <t>三等奖</t>
  </si>
  <si>
    <t>十大自强之星评分结果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</si>
</sst>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C12" sqref="C12"/>
    </sheetView>
  </sheetViews>
  <sheetFormatPr defaultColWidth="9.00390625" defaultRowHeight="14.25"/>
  <cols>
    <col min="1" max="1" width="5.00390625" style="0" bestFit="1" customWidth="1"/>
    <col min="2" max="2" width="21.00390625" style="0" customWidth="1"/>
    <col min="3" max="3" width="14.375" style="0" customWidth="1"/>
    <col min="4" max="12" width="5.875" style="0" bestFit="1" customWidth="1"/>
    <col min="13" max="13" width="7.00390625" style="0" customWidth="1"/>
  </cols>
  <sheetData>
    <row r="1" spans="1:13" ht="36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ht="36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21.75" customHeight="1">
      <c r="A3" s="2">
        <v>1</v>
      </c>
      <c r="B3" s="2" t="s">
        <v>16</v>
      </c>
      <c r="C3" s="2" t="s">
        <v>17</v>
      </c>
      <c r="D3" s="2">
        <v>8.3</v>
      </c>
      <c r="E3" s="2">
        <v>7.3</v>
      </c>
      <c r="F3" s="2">
        <v>7.7</v>
      </c>
      <c r="G3" s="2">
        <v>7.2</v>
      </c>
      <c r="H3" s="2"/>
      <c r="I3" s="2">
        <v>6</v>
      </c>
      <c r="J3" s="2"/>
      <c r="K3" s="2">
        <v>7</v>
      </c>
      <c r="L3" s="2">
        <v>7.5</v>
      </c>
      <c r="M3" s="2"/>
      <c r="N3" s="2">
        <f>AVERAGE(D3:M3)</f>
        <v>7.285714285714286</v>
      </c>
      <c r="O3" s="7">
        <f>N3*0.7</f>
        <v>5.1</v>
      </c>
    </row>
    <row r="4" spans="1:15" ht="21.75" customHeight="1">
      <c r="A4" s="2">
        <v>2</v>
      </c>
      <c r="B4" s="2" t="s">
        <v>18</v>
      </c>
      <c r="C4" s="2" t="s">
        <v>19</v>
      </c>
      <c r="D4" s="2">
        <v>8.4</v>
      </c>
      <c r="E4" s="2"/>
      <c r="F4" s="2">
        <v>8.3</v>
      </c>
      <c r="G4" s="2">
        <v>8.3</v>
      </c>
      <c r="H4" s="2">
        <v>9</v>
      </c>
      <c r="I4" s="2">
        <v>8</v>
      </c>
      <c r="J4" s="2"/>
      <c r="K4" s="2">
        <v>7.3</v>
      </c>
      <c r="L4" s="2">
        <v>8.2</v>
      </c>
      <c r="M4" s="2"/>
      <c r="N4" s="2">
        <f aca="true" t="shared" si="0" ref="N4:N18">AVERAGE(D4:M4)</f>
        <v>8.214285714285714</v>
      </c>
      <c r="O4" s="7">
        <f aca="true" t="shared" si="1" ref="O4:O18">N4*0.7</f>
        <v>5.749999999999999</v>
      </c>
    </row>
    <row r="5" spans="1:15" ht="21.75" customHeight="1">
      <c r="A5" s="2">
        <v>3</v>
      </c>
      <c r="B5" s="2" t="s">
        <v>20</v>
      </c>
      <c r="C5" s="2" t="s">
        <v>21</v>
      </c>
      <c r="D5" s="2"/>
      <c r="E5" s="2">
        <v>6.5</v>
      </c>
      <c r="F5" s="2">
        <v>7.9</v>
      </c>
      <c r="G5" s="2">
        <v>7.3</v>
      </c>
      <c r="H5" s="2"/>
      <c r="I5" s="2">
        <v>6</v>
      </c>
      <c r="J5" s="2">
        <v>8.4</v>
      </c>
      <c r="K5" s="2">
        <v>6.4</v>
      </c>
      <c r="L5" s="2">
        <v>7.7</v>
      </c>
      <c r="M5" s="2"/>
      <c r="N5" s="2">
        <f t="shared" si="0"/>
        <v>7.171428571428572</v>
      </c>
      <c r="O5" s="7">
        <f t="shared" si="1"/>
        <v>5.02</v>
      </c>
    </row>
    <row r="6" spans="1:15" ht="21.75" customHeight="1">
      <c r="A6" s="2">
        <v>4</v>
      </c>
      <c r="B6" s="2" t="s">
        <v>22</v>
      </c>
      <c r="C6" s="2" t="s">
        <v>23</v>
      </c>
      <c r="D6" s="2">
        <v>6.5</v>
      </c>
      <c r="E6" s="2">
        <v>8.1</v>
      </c>
      <c r="F6" s="2">
        <v>8.8</v>
      </c>
      <c r="G6" s="2"/>
      <c r="H6" s="2"/>
      <c r="I6" s="2">
        <v>8.8</v>
      </c>
      <c r="J6" s="2">
        <v>9</v>
      </c>
      <c r="K6" s="2">
        <v>9</v>
      </c>
      <c r="L6" s="2">
        <v>7.8</v>
      </c>
      <c r="M6" s="2"/>
      <c r="N6" s="2">
        <f t="shared" si="0"/>
        <v>8.285714285714286</v>
      </c>
      <c r="O6" s="7">
        <f t="shared" si="1"/>
        <v>5.8</v>
      </c>
    </row>
    <row r="7" spans="1:15" ht="21.75" customHeight="1">
      <c r="A7" s="2">
        <v>5</v>
      </c>
      <c r="B7" s="2" t="s">
        <v>24</v>
      </c>
      <c r="C7" s="2" t="s">
        <v>25</v>
      </c>
      <c r="D7" s="2">
        <v>7.8</v>
      </c>
      <c r="E7" s="2">
        <v>8.6</v>
      </c>
      <c r="F7" s="2">
        <v>8.7</v>
      </c>
      <c r="G7" s="2">
        <v>9.5</v>
      </c>
      <c r="H7" s="2"/>
      <c r="I7" s="2"/>
      <c r="J7" s="2">
        <v>9.5</v>
      </c>
      <c r="K7" s="2">
        <v>9.3</v>
      </c>
      <c r="L7" s="2">
        <v>9.1</v>
      </c>
      <c r="M7" s="2"/>
      <c r="N7" s="2">
        <f t="shared" si="0"/>
        <v>8.928571428571427</v>
      </c>
      <c r="O7" s="7">
        <f t="shared" si="1"/>
        <v>6.249999999999998</v>
      </c>
    </row>
    <row r="8" spans="1:15" ht="21.75" customHeight="1">
      <c r="A8" s="2">
        <v>6</v>
      </c>
      <c r="B8" s="2" t="s">
        <v>26</v>
      </c>
      <c r="C8" s="2" t="s">
        <v>27</v>
      </c>
      <c r="D8" s="2"/>
      <c r="E8" s="2">
        <v>7.8</v>
      </c>
      <c r="F8" s="2">
        <v>9</v>
      </c>
      <c r="G8" s="2">
        <v>9.8</v>
      </c>
      <c r="H8" s="2">
        <v>8.5</v>
      </c>
      <c r="I8" s="2"/>
      <c r="J8" s="2">
        <v>9.6</v>
      </c>
      <c r="K8" s="2">
        <v>9.8</v>
      </c>
      <c r="L8" s="2">
        <v>8.2</v>
      </c>
      <c r="M8" s="2"/>
      <c r="N8" s="2">
        <f t="shared" si="0"/>
        <v>8.957142857142857</v>
      </c>
      <c r="O8" s="7">
        <f t="shared" si="1"/>
        <v>6.27</v>
      </c>
    </row>
    <row r="9" spans="1:15" ht="21.75" customHeight="1">
      <c r="A9" s="2">
        <v>7</v>
      </c>
      <c r="B9" s="2" t="s">
        <v>28</v>
      </c>
      <c r="C9" s="2" t="s">
        <v>29</v>
      </c>
      <c r="D9" s="2">
        <v>7.7</v>
      </c>
      <c r="E9" s="2">
        <v>8.3</v>
      </c>
      <c r="F9" s="2"/>
      <c r="G9" s="2">
        <v>8.8</v>
      </c>
      <c r="H9" s="2"/>
      <c r="I9" s="2">
        <v>6.9</v>
      </c>
      <c r="J9" s="2">
        <v>6</v>
      </c>
      <c r="K9" s="2">
        <v>7.3</v>
      </c>
      <c r="L9" s="2">
        <v>7</v>
      </c>
      <c r="M9" s="2"/>
      <c r="N9" s="2">
        <f t="shared" si="0"/>
        <v>7.428571428571429</v>
      </c>
      <c r="O9" s="7">
        <f t="shared" si="1"/>
        <v>5.2</v>
      </c>
    </row>
    <row r="10" spans="1:15" ht="21.75" customHeight="1">
      <c r="A10" s="2">
        <v>8</v>
      </c>
      <c r="B10" s="2" t="s">
        <v>30</v>
      </c>
      <c r="C10" s="2" t="s">
        <v>31</v>
      </c>
      <c r="D10" s="2">
        <v>8.3</v>
      </c>
      <c r="E10" s="2">
        <v>7.5</v>
      </c>
      <c r="F10" s="2"/>
      <c r="G10" s="2">
        <v>8.3</v>
      </c>
      <c r="H10" s="2"/>
      <c r="I10" s="2">
        <v>8</v>
      </c>
      <c r="J10" s="2">
        <v>9</v>
      </c>
      <c r="K10" s="2">
        <v>8.1</v>
      </c>
      <c r="L10" s="2">
        <v>8</v>
      </c>
      <c r="M10" s="2"/>
      <c r="N10" s="2">
        <f t="shared" si="0"/>
        <v>8.171428571428573</v>
      </c>
      <c r="O10" s="7">
        <f t="shared" si="1"/>
        <v>5.720000000000001</v>
      </c>
    </row>
    <row r="11" spans="1:15" ht="21.75" customHeight="1">
      <c r="A11" s="2">
        <v>9</v>
      </c>
      <c r="B11" s="2" t="s">
        <v>32</v>
      </c>
      <c r="C11" s="2" t="s">
        <v>33</v>
      </c>
      <c r="D11" s="2">
        <v>8.2</v>
      </c>
      <c r="E11" s="2">
        <v>8.5</v>
      </c>
      <c r="F11" s="2">
        <v>8.6</v>
      </c>
      <c r="G11" s="2">
        <v>8.3</v>
      </c>
      <c r="H11" s="2"/>
      <c r="I11" s="2"/>
      <c r="J11" s="2">
        <v>6.5</v>
      </c>
      <c r="K11" s="2">
        <v>8.4</v>
      </c>
      <c r="L11" s="2">
        <v>7.5</v>
      </c>
      <c r="M11" s="2"/>
      <c r="N11" s="2">
        <f t="shared" si="0"/>
        <v>7.999999999999999</v>
      </c>
      <c r="O11" s="7">
        <f t="shared" si="1"/>
        <v>5.599999999999999</v>
      </c>
    </row>
    <row r="12" spans="1:15" ht="21.75" customHeight="1">
      <c r="A12" s="2">
        <v>10</v>
      </c>
      <c r="B12" s="2" t="s">
        <v>34</v>
      </c>
      <c r="C12" s="2" t="s">
        <v>35</v>
      </c>
      <c r="D12" s="2"/>
      <c r="E12" s="2">
        <v>7.3</v>
      </c>
      <c r="F12" s="2">
        <v>8.2</v>
      </c>
      <c r="G12" s="2">
        <v>7</v>
      </c>
      <c r="H12" s="2">
        <v>8.3</v>
      </c>
      <c r="I12" s="2">
        <v>7</v>
      </c>
      <c r="J12" s="2">
        <v>7</v>
      </c>
      <c r="K12" s="2"/>
      <c r="L12" s="2">
        <v>8.5</v>
      </c>
      <c r="M12" s="2"/>
      <c r="N12" s="2">
        <f t="shared" si="0"/>
        <v>7.614285714285714</v>
      </c>
      <c r="O12" s="7">
        <f t="shared" si="1"/>
        <v>5.329999999999999</v>
      </c>
    </row>
    <row r="13" spans="1:15" ht="21.75" customHeight="1">
      <c r="A13" s="2">
        <v>11</v>
      </c>
      <c r="B13" s="2" t="s">
        <v>36</v>
      </c>
      <c r="C13" s="2" t="s">
        <v>37</v>
      </c>
      <c r="D13" s="2">
        <v>8</v>
      </c>
      <c r="E13" s="2">
        <v>8.4</v>
      </c>
      <c r="F13" s="2">
        <v>8.3</v>
      </c>
      <c r="G13" s="2">
        <v>7.5</v>
      </c>
      <c r="H13" s="2">
        <v>8.2</v>
      </c>
      <c r="I13" s="2"/>
      <c r="J13" s="2">
        <v>7.5</v>
      </c>
      <c r="K13" s="2"/>
      <c r="L13" s="2">
        <v>8.4</v>
      </c>
      <c r="M13" s="2"/>
      <c r="N13" s="2">
        <f t="shared" si="0"/>
        <v>8.042857142857143</v>
      </c>
      <c r="O13" s="7">
        <f t="shared" si="1"/>
        <v>5.63</v>
      </c>
    </row>
    <row r="14" spans="1:15" ht="21.75" customHeight="1">
      <c r="A14" s="2">
        <v>12</v>
      </c>
      <c r="B14" s="2" t="s">
        <v>38</v>
      </c>
      <c r="C14" s="2" t="s">
        <v>39</v>
      </c>
      <c r="D14" s="2"/>
      <c r="E14" s="2">
        <v>7.4</v>
      </c>
      <c r="F14" s="2">
        <v>7.8</v>
      </c>
      <c r="G14" s="2">
        <v>7.8</v>
      </c>
      <c r="H14" s="2">
        <v>7.5</v>
      </c>
      <c r="I14" s="2">
        <v>7</v>
      </c>
      <c r="J14" s="2">
        <v>7.5</v>
      </c>
      <c r="K14" s="2">
        <v>8</v>
      </c>
      <c r="L14" s="2"/>
      <c r="M14" s="2"/>
      <c r="N14" s="2">
        <f t="shared" si="0"/>
        <v>7.571428571428571</v>
      </c>
      <c r="O14" s="7">
        <f t="shared" si="1"/>
        <v>5.3</v>
      </c>
    </row>
    <row r="15" spans="1:15" ht="21.75" customHeight="1">
      <c r="A15" s="2">
        <v>13</v>
      </c>
      <c r="B15" s="2" t="s">
        <v>40</v>
      </c>
      <c r="C15" s="2" t="s">
        <v>41</v>
      </c>
      <c r="D15" s="2">
        <v>5</v>
      </c>
      <c r="E15" s="2"/>
      <c r="F15" s="2"/>
      <c r="G15" s="2">
        <v>8.1</v>
      </c>
      <c r="H15" s="2">
        <v>8</v>
      </c>
      <c r="I15" s="2">
        <v>7</v>
      </c>
      <c r="J15" s="2">
        <v>8.5</v>
      </c>
      <c r="K15" s="2">
        <v>7.4</v>
      </c>
      <c r="L15" s="2">
        <v>7.5</v>
      </c>
      <c r="M15" s="2"/>
      <c r="N15" s="2">
        <f t="shared" si="0"/>
        <v>7.357142857142857</v>
      </c>
      <c r="O15" s="7">
        <f t="shared" si="1"/>
        <v>5.1499999999999995</v>
      </c>
    </row>
    <row r="16" spans="1:15" ht="21.75" customHeight="1">
      <c r="A16" s="2">
        <v>14</v>
      </c>
      <c r="B16" s="2" t="s">
        <v>42</v>
      </c>
      <c r="C16" s="2" t="s">
        <v>43</v>
      </c>
      <c r="D16" s="2"/>
      <c r="E16" s="2">
        <v>7</v>
      </c>
      <c r="F16" s="2">
        <v>8</v>
      </c>
      <c r="G16" s="2">
        <v>7.8</v>
      </c>
      <c r="H16" s="2">
        <v>7.6</v>
      </c>
      <c r="I16" s="2">
        <v>7.5</v>
      </c>
      <c r="J16" s="2"/>
      <c r="K16" s="2">
        <v>6.3</v>
      </c>
      <c r="L16" s="2">
        <v>7.7</v>
      </c>
      <c r="M16" s="2"/>
      <c r="N16" s="2">
        <f t="shared" si="0"/>
        <v>7.414285714285714</v>
      </c>
      <c r="O16" s="7">
        <f t="shared" si="1"/>
        <v>5.1899999999999995</v>
      </c>
    </row>
    <row r="17" spans="1:15" ht="21.75" customHeight="1">
      <c r="A17" s="2">
        <v>15</v>
      </c>
      <c r="B17" s="2" t="s">
        <v>34</v>
      </c>
      <c r="C17" s="2" t="s">
        <v>44</v>
      </c>
      <c r="D17" s="2">
        <v>7.5</v>
      </c>
      <c r="E17" s="2"/>
      <c r="F17" s="2">
        <v>9.2</v>
      </c>
      <c r="G17" s="2">
        <v>8.7</v>
      </c>
      <c r="H17" s="2">
        <v>8</v>
      </c>
      <c r="I17" s="2">
        <v>8</v>
      </c>
      <c r="J17" s="2"/>
      <c r="K17" s="2">
        <v>7.7</v>
      </c>
      <c r="L17" s="2">
        <v>7.9</v>
      </c>
      <c r="M17" s="2"/>
      <c r="N17" s="2">
        <f t="shared" si="0"/>
        <v>8.142857142857142</v>
      </c>
      <c r="O17" s="7">
        <f t="shared" si="1"/>
        <v>5.699999999999999</v>
      </c>
    </row>
    <row r="18" spans="1:15" ht="21.75" customHeight="1">
      <c r="A18" s="2">
        <v>16</v>
      </c>
      <c r="B18" s="2" t="s">
        <v>45</v>
      </c>
      <c r="C18" s="2" t="s">
        <v>46</v>
      </c>
      <c r="D18" s="2">
        <v>8</v>
      </c>
      <c r="E18" s="2"/>
      <c r="F18" s="2"/>
      <c r="G18" s="2">
        <v>8.1</v>
      </c>
      <c r="H18" s="2">
        <v>8</v>
      </c>
      <c r="I18" s="2">
        <v>7.3</v>
      </c>
      <c r="J18" s="2">
        <v>7.5</v>
      </c>
      <c r="K18" s="2">
        <v>6.7</v>
      </c>
      <c r="L18" s="2">
        <v>7.5</v>
      </c>
      <c r="M18" s="2"/>
      <c r="N18" s="2">
        <f t="shared" si="0"/>
        <v>7.585714285714287</v>
      </c>
      <c r="O18" s="7">
        <f t="shared" si="1"/>
        <v>5.3100000000000005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00390625" style="0" bestFit="1" customWidth="1"/>
    <col min="2" max="2" width="23.50390625" style="0" customWidth="1"/>
    <col min="3" max="3" width="14.375" style="0" customWidth="1"/>
    <col min="4" max="4" width="17.375" style="0" customWidth="1"/>
    <col min="5" max="5" width="14.875" style="0" customWidth="1"/>
    <col min="6" max="6" width="12.50390625" style="0" customWidth="1"/>
    <col min="7" max="7" width="13.50390625" style="0" customWidth="1"/>
    <col min="8" max="8" width="10.375" style="0" customWidth="1"/>
  </cols>
  <sheetData>
    <row r="1" spans="1:9" ht="36" customHeight="1">
      <c r="A1" s="9" t="s">
        <v>60</v>
      </c>
      <c r="B1" s="10"/>
      <c r="C1" s="10"/>
      <c r="D1" s="10"/>
      <c r="E1" s="10"/>
      <c r="F1" s="10"/>
      <c r="G1" s="10"/>
      <c r="H1" s="10"/>
      <c r="I1" s="10"/>
    </row>
    <row r="2" spans="1:9" ht="36" customHeight="1">
      <c r="A2" s="1" t="s">
        <v>1</v>
      </c>
      <c r="B2" s="1" t="s">
        <v>2</v>
      </c>
      <c r="C2" s="1" t="s">
        <v>3</v>
      </c>
      <c r="D2" s="1" t="s">
        <v>47</v>
      </c>
      <c r="E2" s="1" t="s">
        <v>48</v>
      </c>
      <c r="F2" s="1" t="s">
        <v>49</v>
      </c>
      <c r="G2" s="1" t="s">
        <v>50</v>
      </c>
      <c r="H2" s="1" t="s">
        <v>51</v>
      </c>
      <c r="I2" s="5" t="s">
        <v>52</v>
      </c>
    </row>
    <row r="3" spans="1:9" ht="21.75" customHeight="1">
      <c r="A3" s="2">
        <v>1</v>
      </c>
      <c r="B3" s="2" t="s">
        <v>16</v>
      </c>
      <c r="C3" s="2" t="s">
        <v>17</v>
      </c>
      <c r="D3" s="2">
        <v>0.8</v>
      </c>
      <c r="E3" s="2">
        <v>0.2</v>
      </c>
      <c r="F3" s="3">
        <f>VLOOKUP(C3,'第三阶段评分'!$C$3:$O$18,13,0)</f>
        <v>5.1</v>
      </c>
      <c r="G3" s="3">
        <f aca="true" t="shared" si="0" ref="G3:G18">SUM(D3:F3)</f>
        <v>6.1</v>
      </c>
      <c r="H3" s="4">
        <f aca="true" t="shared" si="1" ref="H3:H18">RANK(G3,$G$3:$G$18,0)</f>
        <v>16</v>
      </c>
      <c r="I3" s="6" t="s">
        <v>57</v>
      </c>
    </row>
    <row r="4" spans="1:9" ht="21.75" customHeight="1">
      <c r="A4" s="2">
        <v>3</v>
      </c>
      <c r="B4" s="2" t="s">
        <v>20</v>
      </c>
      <c r="C4" s="2" t="s">
        <v>21</v>
      </c>
      <c r="D4" s="2">
        <v>0.75</v>
      </c>
      <c r="E4" s="2">
        <v>0.4</v>
      </c>
      <c r="F4" s="3">
        <f>VLOOKUP(C4,'第三阶段评分'!$C$3:$O$18,13,0)</f>
        <v>5.02</v>
      </c>
      <c r="G4" s="3">
        <f t="shared" si="0"/>
        <v>6.17</v>
      </c>
      <c r="H4" s="4">
        <f t="shared" si="1"/>
        <v>15</v>
      </c>
      <c r="I4" s="6" t="s">
        <v>57</v>
      </c>
    </row>
    <row r="5" spans="1:9" ht="21.75" customHeight="1">
      <c r="A5" s="2">
        <v>14</v>
      </c>
      <c r="B5" s="2" t="s">
        <v>42</v>
      </c>
      <c r="C5" s="2" t="s">
        <v>43</v>
      </c>
      <c r="D5" s="2">
        <v>0.8</v>
      </c>
      <c r="E5" s="2">
        <v>0.5</v>
      </c>
      <c r="F5" s="3">
        <f>VLOOKUP(C5,'第三阶段评分'!$C$3:$O$18,13,0)</f>
        <v>5.1899999999999995</v>
      </c>
      <c r="G5" s="3">
        <f t="shared" si="0"/>
        <v>6.489999999999999</v>
      </c>
      <c r="H5" s="4">
        <f t="shared" si="1"/>
        <v>14</v>
      </c>
      <c r="I5" s="6" t="s">
        <v>57</v>
      </c>
    </row>
    <row r="6" spans="1:9" ht="21.75" customHeight="1">
      <c r="A6" s="2">
        <v>15</v>
      </c>
      <c r="B6" s="2" t="s">
        <v>34</v>
      </c>
      <c r="C6" s="2" t="s">
        <v>44</v>
      </c>
      <c r="D6" s="2">
        <v>0.8</v>
      </c>
      <c r="E6" s="2">
        <v>0.3</v>
      </c>
      <c r="F6" s="3">
        <f>VLOOKUP(C6,'第三阶段评分'!$C$3:$O$18,13,0)</f>
        <v>5.699999999999999</v>
      </c>
      <c r="G6" s="3">
        <f t="shared" si="0"/>
        <v>6.799999999999999</v>
      </c>
      <c r="H6" s="4">
        <f t="shared" si="1"/>
        <v>13</v>
      </c>
      <c r="I6" s="6" t="s">
        <v>57</v>
      </c>
    </row>
    <row r="7" spans="1:9" ht="21.75" customHeight="1">
      <c r="A7" s="11">
        <v>10</v>
      </c>
      <c r="B7" s="11" t="s">
        <v>34</v>
      </c>
      <c r="C7" s="11" t="s">
        <v>35</v>
      </c>
      <c r="D7" s="11">
        <v>0.8</v>
      </c>
      <c r="E7" s="11">
        <v>0.8</v>
      </c>
      <c r="F7" s="3">
        <f>VLOOKUP(C7,'第三阶段评分'!$C$3:$O$18,13,0)</f>
        <v>5.329999999999999</v>
      </c>
      <c r="G7" s="3">
        <f t="shared" si="0"/>
        <v>6.93</v>
      </c>
      <c r="H7" s="4">
        <f t="shared" si="1"/>
        <v>12</v>
      </c>
      <c r="I7" s="12" t="s">
        <v>58</v>
      </c>
    </row>
    <row r="8" spans="1:9" s="8" customFormat="1" ht="21.75" customHeight="1">
      <c r="A8" s="11">
        <v>7</v>
      </c>
      <c r="B8" s="11" t="s">
        <v>28</v>
      </c>
      <c r="C8" s="11" t="s">
        <v>29</v>
      </c>
      <c r="D8" s="11">
        <v>0.8</v>
      </c>
      <c r="E8" s="11">
        <v>1</v>
      </c>
      <c r="F8" s="3">
        <f>VLOOKUP(C8,'第三阶段评分'!$C$3:$O$18,13,0)</f>
        <v>5.2</v>
      </c>
      <c r="G8" s="3">
        <f t="shared" si="0"/>
        <v>7</v>
      </c>
      <c r="H8" s="4">
        <f t="shared" si="1"/>
        <v>10</v>
      </c>
      <c r="I8" s="12" t="s">
        <v>59</v>
      </c>
    </row>
    <row r="9" spans="1:9" s="8" customFormat="1" ht="21.75" customHeight="1">
      <c r="A9" s="11">
        <v>12</v>
      </c>
      <c r="B9" s="11" t="s">
        <v>38</v>
      </c>
      <c r="C9" s="11" t="s">
        <v>39</v>
      </c>
      <c r="D9" s="11">
        <v>0.8</v>
      </c>
      <c r="E9" s="11">
        <v>0.9</v>
      </c>
      <c r="F9" s="3">
        <f>VLOOKUP(C9,'第三阶段评分'!$C$3:$O$18,13,0)</f>
        <v>5.3</v>
      </c>
      <c r="G9" s="3">
        <f t="shared" si="0"/>
        <v>7</v>
      </c>
      <c r="H9" s="4">
        <f t="shared" si="1"/>
        <v>10</v>
      </c>
      <c r="I9" s="12" t="s">
        <v>59</v>
      </c>
    </row>
    <row r="10" spans="1:9" ht="21.75" customHeight="1">
      <c r="A10" s="2">
        <v>4</v>
      </c>
      <c r="B10" s="2" t="s">
        <v>22</v>
      </c>
      <c r="C10" s="2" t="s">
        <v>23</v>
      </c>
      <c r="D10" s="2">
        <v>0.75</v>
      </c>
      <c r="E10" s="2">
        <v>0.7</v>
      </c>
      <c r="F10" s="3">
        <f>VLOOKUP(C10,'第三阶段评分'!$C$3:$O$18,13,0)</f>
        <v>5.8</v>
      </c>
      <c r="G10" s="3">
        <f t="shared" si="0"/>
        <v>7.25</v>
      </c>
      <c r="H10" s="4">
        <f t="shared" si="1"/>
        <v>9</v>
      </c>
      <c r="I10" s="6" t="s">
        <v>56</v>
      </c>
    </row>
    <row r="11" spans="1:9" ht="21.75" customHeight="1">
      <c r="A11" s="2">
        <v>13</v>
      </c>
      <c r="B11" s="2" t="s">
        <v>40</v>
      </c>
      <c r="C11" s="2" t="s">
        <v>41</v>
      </c>
      <c r="D11" s="2">
        <v>0.75</v>
      </c>
      <c r="E11" s="2">
        <v>1.5</v>
      </c>
      <c r="F11" s="3">
        <f>VLOOKUP(C11,'第三阶段评分'!$C$3:$O$18,13,0)</f>
        <v>5.1499999999999995</v>
      </c>
      <c r="G11" s="3">
        <f t="shared" si="0"/>
        <v>7.3999999999999995</v>
      </c>
      <c r="H11" s="4">
        <f t="shared" si="1"/>
        <v>8</v>
      </c>
      <c r="I11" s="6" t="s">
        <v>56</v>
      </c>
    </row>
    <row r="12" spans="1:9" ht="21.75" customHeight="1">
      <c r="A12" s="2">
        <v>11</v>
      </c>
      <c r="B12" s="2" t="s">
        <v>36</v>
      </c>
      <c r="C12" s="2" t="s">
        <v>37</v>
      </c>
      <c r="D12" s="2">
        <v>0.8</v>
      </c>
      <c r="E12" s="2">
        <v>1.3</v>
      </c>
      <c r="F12" s="3">
        <f>VLOOKUP(C12,'第三阶段评分'!$C$3:$O$18,13,0)</f>
        <v>5.63</v>
      </c>
      <c r="G12" s="3">
        <f t="shared" si="0"/>
        <v>7.73</v>
      </c>
      <c r="H12" s="4">
        <f t="shared" si="1"/>
        <v>7</v>
      </c>
      <c r="I12" s="6" t="s">
        <v>56</v>
      </c>
    </row>
    <row r="13" spans="1:9" ht="21.75" customHeight="1">
      <c r="A13" s="2">
        <v>9</v>
      </c>
      <c r="B13" s="2" t="s">
        <v>32</v>
      </c>
      <c r="C13" s="2" t="s">
        <v>33</v>
      </c>
      <c r="D13" s="2">
        <v>0.75</v>
      </c>
      <c r="E13" s="2">
        <v>1.4</v>
      </c>
      <c r="F13" s="3">
        <f>VLOOKUP(C13,'第三阶段评分'!$C$3:$O$18,13,0)</f>
        <v>5.599999999999999</v>
      </c>
      <c r="G13" s="3">
        <f t="shared" si="0"/>
        <v>7.749999999999998</v>
      </c>
      <c r="H13" s="4">
        <f t="shared" si="1"/>
        <v>6</v>
      </c>
      <c r="I13" s="6" t="s">
        <v>56</v>
      </c>
    </row>
    <row r="14" spans="1:9" ht="21.75" customHeight="1">
      <c r="A14" s="2">
        <v>16</v>
      </c>
      <c r="B14" s="2" t="s">
        <v>45</v>
      </c>
      <c r="C14" s="2" t="s">
        <v>46</v>
      </c>
      <c r="D14" s="2">
        <v>0.75</v>
      </c>
      <c r="E14" s="2">
        <v>1.8</v>
      </c>
      <c r="F14" s="3">
        <f>VLOOKUP(C14,'第三阶段评分'!$C$3:$O$18,13,0)</f>
        <v>5.3100000000000005</v>
      </c>
      <c r="G14" s="3">
        <f t="shared" si="0"/>
        <v>7.86</v>
      </c>
      <c r="H14" s="4">
        <f t="shared" si="1"/>
        <v>5</v>
      </c>
      <c r="I14" s="6" t="s">
        <v>55</v>
      </c>
    </row>
    <row r="15" spans="1:9" ht="21.75" customHeight="1">
      <c r="A15" s="2">
        <v>5</v>
      </c>
      <c r="B15" s="2" t="s">
        <v>24</v>
      </c>
      <c r="C15" s="2" t="s">
        <v>25</v>
      </c>
      <c r="D15" s="2">
        <v>0.75</v>
      </c>
      <c r="E15" s="2">
        <v>1.2</v>
      </c>
      <c r="F15" s="3">
        <f>VLOOKUP(C15,'第三阶段评分'!$C$3:$O$18,13,0)</f>
        <v>6.249999999999998</v>
      </c>
      <c r="G15" s="3">
        <f t="shared" si="0"/>
        <v>8.199999999999998</v>
      </c>
      <c r="H15" s="4">
        <f t="shared" si="1"/>
        <v>4</v>
      </c>
      <c r="I15" s="6" t="s">
        <v>55</v>
      </c>
    </row>
    <row r="16" spans="1:9" ht="21.75" customHeight="1">
      <c r="A16" s="2">
        <v>2</v>
      </c>
      <c r="B16" s="2" t="s">
        <v>18</v>
      </c>
      <c r="C16" s="2" t="s">
        <v>19</v>
      </c>
      <c r="D16" s="2">
        <v>0.8</v>
      </c>
      <c r="E16" s="2">
        <v>1.7</v>
      </c>
      <c r="F16" s="3">
        <f>VLOOKUP(C16,'第三阶段评分'!$C$3:$O$18,13,0)</f>
        <v>5.749999999999999</v>
      </c>
      <c r="G16" s="3">
        <f t="shared" si="0"/>
        <v>8.25</v>
      </c>
      <c r="H16" s="4">
        <f t="shared" si="1"/>
        <v>3</v>
      </c>
      <c r="I16" s="6" t="s">
        <v>55</v>
      </c>
    </row>
    <row r="17" spans="1:9" ht="21.75" customHeight="1">
      <c r="A17" s="2">
        <v>8</v>
      </c>
      <c r="B17" s="2" t="s">
        <v>30</v>
      </c>
      <c r="C17" s="2" t="s">
        <v>31</v>
      </c>
      <c r="D17" s="2">
        <v>0.85</v>
      </c>
      <c r="E17" s="2">
        <v>1.9</v>
      </c>
      <c r="F17" s="3">
        <f>VLOOKUP(C17,'第三阶段评分'!$C$3:$O$18,13,0)</f>
        <v>5.720000000000001</v>
      </c>
      <c r="G17" s="3">
        <f t="shared" si="0"/>
        <v>8.47</v>
      </c>
      <c r="H17" s="4">
        <f t="shared" si="1"/>
        <v>2</v>
      </c>
      <c r="I17" s="6" t="s">
        <v>54</v>
      </c>
    </row>
    <row r="18" spans="1:9" ht="21.75" customHeight="1">
      <c r="A18" s="2">
        <v>6</v>
      </c>
      <c r="B18" s="2" t="s">
        <v>26</v>
      </c>
      <c r="C18" s="2" t="s">
        <v>27</v>
      </c>
      <c r="D18" s="2">
        <v>0.8</v>
      </c>
      <c r="E18" s="2">
        <v>2</v>
      </c>
      <c r="F18" s="3">
        <f>VLOOKUP(C18,'第三阶段评分'!$C$3:$O$18,13,0)</f>
        <v>6.27</v>
      </c>
      <c r="G18" s="3">
        <f t="shared" si="0"/>
        <v>9.07</v>
      </c>
      <c r="H18" s="4">
        <f t="shared" si="1"/>
        <v>1</v>
      </c>
      <c r="I18" s="6" t="s">
        <v>53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A1</cp:lastModifiedBy>
  <cp:lastPrinted>2014-12-22T05:00:10Z</cp:lastPrinted>
  <dcterms:created xsi:type="dcterms:W3CDTF">1996-12-17T01:32:42Z</dcterms:created>
  <dcterms:modified xsi:type="dcterms:W3CDTF">2016-10-08T01:38:37Z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